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附件1（免学杂费）" sheetId="6" r:id="rId1"/>
    <sheet name="附件2（国家助学金）" sheetId="5" r:id="rId2"/>
  </sheets>
  <calcPr calcId="144525"/>
</workbook>
</file>

<file path=xl/sharedStrings.xml><?xml version="1.0" encoding="utf-8"?>
<sst xmlns="http://schemas.openxmlformats.org/spreadsheetml/2006/main" count="50" uniqueCount="42">
  <si>
    <t>附件1</t>
  </si>
  <si>
    <t>永福县2025年秋季学期普通高中免学杂费补助资金分配表</t>
  </si>
  <si>
    <t>单位：元、人</t>
  </si>
  <si>
    <t>序号</t>
  </si>
  <si>
    <t>学校名称</t>
  </si>
  <si>
    <t>在校学生总人数</t>
  </si>
  <si>
    <t>2025秋季学期免学杂费人数</t>
  </si>
  <si>
    <t>2025年秋季学期免学杂费补助金额</t>
  </si>
  <si>
    <t>105号预留2025年秋季学期免学杂费补助资金（元）</t>
  </si>
  <si>
    <t>（桂财教〔2025〕37号）分配资金（元）</t>
  </si>
  <si>
    <t>桂财教
105号、37号免学杂费结余资金（元）</t>
  </si>
  <si>
    <t>备注</t>
  </si>
  <si>
    <r>
      <rPr>
        <b/>
        <sz val="11"/>
        <rFont val="宋体"/>
        <charset val="134"/>
      </rPr>
      <t>脱贫户家庭学生免学杂费人数</t>
    </r>
    <r>
      <rPr>
        <b/>
        <sz val="10"/>
        <rFont val="宋体"/>
        <charset val="134"/>
      </rPr>
      <t>（2016年及以后脱贫户）</t>
    </r>
  </si>
  <si>
    <t>除脱贫户外免学杂费人数</t>
  </si>
  <si>
    <t>2014年、2015年脱贫户免学费人数</t>
  </si>
  <si>
    <t>免学杂费、免学费总人数</t>
  </si>
  <si>
    <t>2025年秋季学期免学杂费补助金额（元）</t>
  </si>
  <si>
    <t>2025年秋季学期免学费补助金额（元）</t>
  </si>
  <si>
    <t>2025年秋季学期应拨免学费和免学杂费补助总金额（元）</t>
  </si>
  <si>
    <t>永福中学</t>
  </si>
  <si>
    <t>永福县
第二中学</t>
  </si>
  <si>
    <t>永福县职业教育中心（综合高中班）</t>
  </si>
  <si>
    <t>2026年春季学期追加</t>
  </si>
  <si>
    <t>合计</t>
  </si>
  <si>
    <t xml:space="preserve">   免学杂费补助标准:永福中学，900元/期·人；永福二中、县职业教育中心（综合高中班），700元/期·人。 免学费补助标准:永福中学，540元/期·人；永福二中、县职业教育中心（综合高中班），360元/期·人。</t>
  </si>
  <si>
    <t>附件2</t>
  </si>
  <si>
    <t>永福县2025年秋季学期普通高中国家助学金资金分配表</t>
  </si>
  <si>
    <t>在校生总数</t>
  </si>
  <si>
    <t>一等</t>
  </si>
  <si>
    <t>二等</t>
  </si>
  <si>
    <t>三等</t>
  </si>
  <si>
    <t>2025年秋季学期受助总人数（人）</t>
  </si>
  <si>
    <t>2025年秋季学期应拨助学金资助总金额（元）</t>
  </si>
  <si>
    <t>桂财教〔2024〕105号预留2025年秋季学期助学金金额（元）</t>
  </si>
  <si>
    <t>（桂财教〔2025〕37号）分配资金（县级配套）（元）</t>
  </si>
  <si>
    <t>桂财教
105号、37号（含县级配套）结余资金（元）</t>
  </si>
  <si>
    <t>一等人数（人）</t>
  </si>
  <si>
    <t>金额（元）</t>
  </si>
  <si>
    <t>二等人数（人）</t>
  </si>
  <si>
    <t>三等人数（人）</t>
  </si>
  <si>
    <t>总合计</t>
  </si>
  <si>
    <t>备注：补助标准:：一等1650元/期·人，二等1250元/期·人，三等750元/期·人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</si>
</sst>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E15" sqref="E15"/>
    </sheetView>
  </sheetViews>
  <sheetFormatPr defaultColWidth="9" defaultRowHeight="14.25"/>
  <cols>
    <col min="1" max="1" width="4.875" style="1" customWidth="1"/>
    <col min="2" max="2" width="11.5" style="1" customWidth="1"/>
    <col min="3" max="3" width="9.125" style="1" customWidth="1"/>
    <col min="4" max="4" width="9.625" style="1" customWidth="1"/>
    <col min="5" max="5" width="7.625" style="1" customWidth="1"/>
    <col min="6" max="6" width="9.75" style="1" customWidth="1"/>
    <col min="7" max="7" width="7.375" style="1" customWidth="1"/>
    <col min="8" max="8" width="11.625" style="1" customWidth="1"/>
    <col min="9" max="9" width="11.25" style="1" customWidth="1"/>
    <col min="10" max="10" width="13.75" style="1" customWidth="1"/>
    <col min="11" max="12" width="12.125" style="1" customWidth="1"/>
    <col min="13" max="13" width="11.25" style="1" customWidth="1"/>
    <col min="14" max="16384" width="9" style="1"/>
  </cols>
  <sheetData>
    <row r="1" spans="1:1">
      <c r="A1" s="1" t="s">
        <v>0</v>
      </c>
    </row>
    <row r="2" s="1" customFormat="1" ht="2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7" customHeight="1" spans="1:13">
      <c r="A3" s="22"/>
      <c r="B3" s="22"/>
      <c r="C3" s="22"/>
      <c r="D3" s="22"/>
      <c r="E3" s="22"/>
      <c r="F3" s="22"/>
      <c r="G3" s="22"/>
      <c r="H3" s="22"/>
      <c r="I3" s="22"/>
      <c r="J3" s="22"/>
      <c r="K3" s="17" t="s">
        <v>2</v>
      </c>
      <c r="L3" s="17"/>
      <c r="M3" s="17"/>
    </row>
    <row r="4" s="1" customFormat="1" ht="23" customHeight="1" spans="1:14">
      <c r="A4" s="9" t="s">
        <v>3</v>
      </c>
      <c r="B4" s="9" t="s">
        <v>4</v>
      </c>
      <c r="C4" s="7" t="s">
        <v>5</v>
      </c>
      <c r="D4" s="8" t="s">
        <v>6</v>
      </c>
      <c r="E4" s="8"/>
      <c r="F4" s="8"/>
      <c r="G4" s="8"/>
      <c r="H4" s="8" t="s">
        <v>7</v>
      </c>
      <c r="I4" s="8"/>
      <c r="J4" s="8"/>
      <c r="K4" s="8" t="s">
        <v>8</v>
      </c>
      <c r="L4" s="8" t="s">
        <v>9</v>
      </c>
      <c r="M4" s="27" t="s">
        <v>10</v>
      </c>
      <c r="N4" s="28" t="s">
        <v>11</v>
      </c>
    </row>
    <row r="5" s="1" customFormat="1" ht="84" customHeight="1" spans="1:14">
      <c r="A5" s="23"/>
      <c r="B5" s="9"/>
      <c r="C5" s="7"/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8"/>
      <c r="L5" s="8"/>
      <c r="M5" s="29"/>
      <c r="N5" s="30"/>
    </row>
    <row r="6" s="1" customFormat="1" ht="59" customHeight="1" spans="1:14">
      <c r="A6" s="19">
        <v>1</v>
      </c>
      <c r="B6" s="19" t="s">
        <v>19</v>
      </c>
      <c r="C6" s="24">
        <v>1914</v>
      </c>
      <c r="D6" s="12">
        <v>59</v>
      </c>
      <c r="E6" s="12">
        <v>194</v>
      </c>
      <c r="F6" s="12">
        <v>47</v>
      </c>
      <c r="G6" s="12">
        <v>300</v>
      </c>
      <c r="H6" s="12">
        <v>227700</v>
      </c>
      <c r="I6" s="12">
        <v>25380</v>
      </c>
      <c r="J6" s="12">
        <v>253080</v>
      </c>
      <c r="K6" s="19">
        <v>250020</v>
      </c>
      <c r="L6" s="19">
        <v>52100</v>
      </c>
      <c r="M6" s="29">
        <v>49040</v>
      </c>
      <c r="N6" s="31"/>
    </row>
    <row r="7" s="1" customFormat="1" ht="59" customHeight="1" spans="1:14">
      <c r="A7" s="19">
        <v>2</v>
      </c>
      <c r="B7" s="8" t="s">
        <v>20</v>
      </c>
      <c r="C7" s="24">
        <v>3004</v>
      </c>
      <c r="D7" s="12">
        <v>97</v>
      </c>
      <c r="E7" s="12">
        <v>291</v>
      </c>
      <c r="F7" s="12">
        <v>71</v>
      </c>
      <c r="G7" s="12">
        <f>D7+E7+F7</f>
        <v>459</v>
      </c>
      <c r="H7" s="12">
        <f>388*700</f>
        <v>271600</v>
      </c>
      <c r="I7" s="12">
        <f>71*360</f>
        <v>25560</v>
      </c>
      <c r="J7" s="12">
        <f>H7+I7</f>
        <v>297160</v>
      </c>
      <c r="K7" s="19">
        <v>391680</v>
      </c>
      <c r="L7" s="19">
        <v>40000</v>
      </c>
      <c r="M7" s="29">
        <f>K7+L7-J7</f>
        <v>134520</v>
      </c>
      <c r="N7" s="31"/>
    </row>
    <row r="8" s="1" customFormat="1" ht="74" customHeight="1" spans="1:14">
      <c r="A8" s="19">
        <v>3</v>
      </c>
      <c r="B8" s="18" t="s">
        <v>21</v>
      </c>
      <c r="C8" s="13">
        <v>94</v>
      </c>
      <c r="D8" s="14">
        <v>3</v>
      </c>
      <c r="E8" s="14">
        <v>16</v>
      </c>
      <c r="F8" s="14">
        <v>2</v>
      </c>
      <c r="G8" s="14">
        <v>21</v>
      </c>
      <c r="H8" s="15">
        <v>13300</v>
      </c>
      <c r="I8" s="15">
        <v>720</v>
      </c>
      <c r="J8" s="14">
        <v>14020</v>
      </c>
      <c r="K8" s="19">
        <v>0</v>
      </c>
      <c r="L8" s="19">
        <v>0</v>
      </c>
      <c r="M8" s="29">
        <v>-14020</v>
      </c>
      <c r="N8" s="32" t="s">
        <v>22</v>
      </c>
    </row>
    <row r="9" s="1" customFormat="1" ht="26" customHeight="1" spans="1:14">
      <c r="A9" s="19" t="s">
        <v>23</v>
      </c>
      <c r="B9" s="19"/>
      <c r="C9" s="18">
        <f t="shared" ref="C9:M9" si="0">SUM(C6:C8)</f>
        <v>5012</v>
      </c>
      <c r="D9" s="19">
        <f t="shared" si="0"/>
        <v>159</v>
      </c>
      <c r="E9" s="19">
        <f t="shared" si="0"/>
        <v>501</v>
      </c>
      <c r="F9" s="19">
        <f t="shared" si="0"/>
        <v>120</v>
      </c>
      <c r="G9" s="19">
        <f t="shared" si="0"/>
        <v>780</v>
      </c>
      <c r="H9" s="19">
        <f t="shared" si="0"/>
        <v>512600</v>
      </c>
      <c r="I9" s="19">
        <f t="shared" si="0"/>
        <v>51660</v>
      </c>
      <c r="J9" s="19">
        <f t="shared" si="0"/>
        <v>564260</v>
      </c>
      <c r="K9" s="19">
        <f t="shared" si="0"/>
        <v>641700</v>
      </c>
      <c r="L9" s="19">
        <f t="shared" si="0"/>
        <v>92100</v>
      </c>
      <c r="M9" s="29">
        <f t="shared" si="0"/>
        <v>169540</v>
      </c>
      <c r="N9" s="33"/>
    </row>
    <row r="10" s="1" customFormat="1" ht="54" customHeight="1" spans="1:13">
      <c r="A10" s="25" t="s">
        <v>24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</sheetData>
  <mergeCells count="13">
    <mergeCell ref="A2:M2"/>
    <mergeCell ref="K3:M3"/>
    <mergeCell ref="D4:G4"/>
    <mergeCell ref="H4:J4"/>
    <mergeCell ref="A9:B9"/>
    <mergeCell ref="A10:M10"/>
    <mergeCell ref="A4:A5"/>
    <mergeCell ref="B4:B5"/>
    <mergeCell ref="C4:C5"/>
    <mergeCell ref="K4:K5"/>
    <mergeCell ref="L4:L5"/>
    <mergeCell ref="M4:M5"/>
    <mergeCell ref="N4:N5"/>
  </mergeCells>
  <pageMargins left="0.554166666666667" right="0.160416666666667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M14" sqref="M14"/>
    </sheetView>
  </sheetViews>
  <sheetFormatPr defaultColWidth="9" defaultRowHeight="14.25"/>
  <cols>
    <col min="1" max="1" width="9.625" style="1" customWidth="1"/>
    <col min="2" max="2" width="7.125" style="1" customWidth="1"/>
    <col min="3" max="3" width="6.625" style="1" customWidth="1"/>
    <col min="4" max="4" width="9.625" style="1" customWidth="1"/>
    <col min="5" max="5" width="6.75" style="1" customWidth="1"/>
    <col min="6" max="6" width="9.75" style="1" customWidth="1"/>
    <col min="7" max="7" width="6" style="1" customWidth="1"/>
    <col min="8" max="8" width="10.75" style="1" customWidth="1"/>
    <col min="9" max="9" width="9.5" style="1" customWidth="1"/>
    <col min="10" max="10" width="10.75" style="1" customWidth="1"/>
    <col min="11" max="11" width="12" style="1" customWidth="1"/>
    <col min="12" max="13" width="11.5" style="1" customWidth="1"/>
    <col min="14" max="14" width="12.125" style="1" customWidth="1"/>
    <col min="15" max="15" width="9.5" style="1" customWidth="1"/>
    <col min="16" max="16384" width="9" style="1"/>
  </cols>
  <sheetData>
    <row r="1" ht="21" customHeight="1" spans="1:1">
      <c r="A1" s="2" t="s">
        <v>25</v>
      </c>
    </row>
    <row r="2" s="1" customFormat="1" ht="27" customHeight="1" spans="1:14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16" customHeight="1" spans="1:14">
      <c r="A3" s="4"/>
      <c r="B3" s="5"/>
      <c r="C3" s="6"/>
      <c r="D3" s="6"/>
      <c r="E3" s="6"/>
      <c r="F3" s="6"/>
      <c r="G3" s="6"/>
      <c r="H3" s="6"/>
      <c r="I3" s="4"/>
      <c r="J3" s="5"/>
      <c r="K3" s="5"/>
      <c r="L3" s="5"/>
      <c r="M3" s="17" t="s">
        <v>2</v>
      </c>
      <c r="N3" s="17"/>
    </row>
    <row r="4" s="1" customFormat="1" ht="22" customHeight="1" spans="1:14">
      <c r="A4" s="7" t="s">
        <v>4</v>
      </c>
      <c r="B4" s="8" t="s">
        <v>27</v>
      </c>
      <c r="C4" s="9" t="s">
        <v>28</v>
      </c>
      <c r="D4" s="9"/>
      <c r="E4" s="9" t="s">
        <v>29</v>
      </c>
      <c r="F4" s="9"/>
      <c r="G4" s="9" t="s">
        <v>30</v>
      </c>
      <c r="H4" s="9"/>
      <c r="I4" s="7" t="s">
        <v>31</v>
      </c>
      <c r="J4" s="8" t="s">
        <v>32</v>
      </c>
      <c r="K4" s="8" t="s">
        <v>33</v>
      </c>
      <c r="L4" s="8" t="s">
        <v>9</v>
      </c>
      <c r="M4" s="8" t="s">
        <v>34</v>
      </c>
      <c r="N4" s="18" t="s">
        <v>35</v>
      </c>
    </row>
    <row r="5" s="1" customFormat="1" ht="75" customHeight="1" spans="1:14">
      <c r="A5" s="7"/>
      <c r="B5" s="8"/>
      <c r="C5" s="7" t="s">
        <v>36</v>
      </c>
      <c r="D5" s="7" t="s">
        <v>37</v>
      </c>
      <c r="E5" s="7" t="s">
        <v>38</v>
      </c>
      <c r="F5" s="7" t="s">
        <v>37</v>
      </c>
      <c r="G5" s="7" t="s">
        <v>39</v>
      </c>
      <c r="H5" s="7" t="s">
        <v>37</v>
      </c>
      <c r="I5" s="7"/>
      <c r="J5" s="8"/>
      <c r="K5" s="8"/>
      <c r="L5" s="8"/>
      <c r="M5" s="8"/>
      <c r="N5" s="19"/>
    </row>
    <row r="6" s="1" customFormat="1" ht="66" customHeight="1" spans="1:15">
      <c r="A6" s="9" t="s">
        <v>19</v>
      </c>
      <c r="B6" s="10">
        <v>1914</v>
      </c>
      <c r="C6" s="10">
        <v>193</v>
      </c>
      <c r="D6" s="10">
        <f>C6*1650</f>
        <v>318450</v>
      </c>
      <c r="E6" s="10">
        <v>151</v>
      </c>
      <c r="F6" s="10">
        <f>E6*1250</f>
        <v>188750</v>
      </c>
      <c r="G6" s="10">
        <v>237</v>
      </c>
      <c r="H6" s="10">
        <f>G6*750</f>
        <v>177750</v>
      </c>
      <c r="I6" s="10">
        <v>581</v>
      </c>
      <c r="J6" s="10">
        <v>684950</v>
      </c>
      <c r="K6" s="8">
        <v>491750</v>
      </c>
      <c r="L6" s="9">
        <v>329200</v>
      </c>
      <c r="M6" s="9">
        <v>100000</v>
      </c>
      <c r="N6" s="19">
        <v>236000</v>
      </c>
      <c r="O6" s="20"/>
    </row>
    <row r="7" s="1" customFormat="1" ht="66" customHeight="1" spans="1:15">
      <c r="A7" s="8" t="s">
        <v>20</v>
      </c>
      <c r="B7" s="11">
        <v>3004</v>
      </c>
      <c r="C7" s="10">
        <v>291</v>
      </c>
      <c r="D7" s="10">
        <f>C7*1650</f>
        <v>480150</v>
      </c>
      <c r="E7" s="12">
        <v>218</v>
      </c>
      <c r="F7" s="12">
        <f>E7*1250</f>
        <v>272500</v>
      </c>
      <c r="G7" s="10">
        <v>387</v>
      </c>
      <c r="H7" s="10">
        <f>G7*750</f>
        <v>290250</v>
      </c>
      <c r="I7" s="10">
        <f>C7+E7+G7</f>
        <v>896</v>
      </c>
      <c r="J7" s="10">
        <f>D7+F7+H7</f>
        <v>1042900</v>
      </c>
      <c r="K7" s="8">
        <v>625250</v>
      </c>
      <c r="L7" s="9">
        <v>584000</v>
      </c>
      <c r="M7" s="9">
        <v>219200</v>
      </c>
      <c r="N7" s="19">
        <v>385550</v>
      </c>
      <c r="O7" s="20"/>
    </row>
    <row r="8" s="1" customFormat="1" ht="66" customHeight="1" spans="1:15">
      <c r="A8" s="8" t="s">
        <v>21</v>
      </c>
      <c r="B8" s="13">
        <v>94</v>
      </c>
      <c r="C8" s="14">
        <v>16</v>
      </c>
      <c r="D8" s="14">
        <v>26400</v>
      </c>
      <c r="E8" s="14">
        <v>6</v>
      </c>
      <c r="F8" s="14">
        <v>7500</v>
      </c>
      <c r="G8" s="15">
        <v>4</v>
      </c>
      <c r="H8" s="15">
        <v>3000</v>
      </c>
      <c r="I8" s="14">
        <v>26</v>
      </c>
      <c r="J8" s="10">
        <v>36900</v>
      </c>
      <c r="K8" s="8">
        <v>0</v>
      </c>
      <c r="L8" s="9">
        <v>0</v>
      </c>
      <c r="M8" s="9">
        <v>90000</v>
      </c>
      <c r="N8" s="19">
        <v>53100</v>
      </c>
      <c r="O8" s="20"/>
    </row>
    <row r="9" s="1" customFormat="1" ht="65" customHeight="1" spans="1:15">
      <c r="A9" s="9" t="s">
        <v>40</v>
      </c>
      <c r="B9" s="8">
        <f t="shared" ref="B9:N9" si="0">SUM(B6:B8)</f>
        <v>5012</v>
      </c>
      <c r="C9" s="8">
        <f t="shared" si="0"/>
        <v>500</v>
      </c>
      <c r="D9" s="8">
        <f t="shared" si="0"/>
        <v>825000</v>
      </c>
      <c r="E9" s="8">
        <f t="shared" si="0"/>
        <v>375</v>
      </c>
      <c r="F9" s="8">
        <f t="shared" si="0"/>
        <v>468750</v>
      </c>
      <c r="G9" s="8">
        <f t="shared" si="0"/>
        <v>628</v>
      </c>
      <c r="H9" s="8">
        <f t="shared" si="0"/>
        <v>471000</v>
      </c>
      <c r="I9" s="9">
        <f t="shared" si="0"/>
        <v>1503</v>
      </c>
      <c r="J9" s="9">
        <f t="shared" si="0"/>
        <v>1764750</v>
      </c>
      <c r="K9" s="8">
        <f t="shared" si="0"/>
        <v>1117000</v>
      </c>
      <c r="L9" s="9">
        <f t="shared" si="0"/>
        <v>913200</v>
      </c>
      <c r="M9" s="9">
        <f t="shared" si="0"/>
        <v>409200</v>
      </c>
      <c r="N9" s="19">
        <f t="shared" si="0"/>
        <v>674650</v>
      </c>
      <c r="O9" s="21"/>
    </row>
    <row r="10" s="1" customFormat="1" ht="45" customHeight="1" spans="1:14">
      <c r="A10" s="16" t="s">
        <v>41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</sheetData>
  <mergeCells count="14">
    <mergeCell ref="A2:N2"/>
    <mergeCell ref="M3:N3"/>
    <mergeCell ref="C4:D4"/>
    <mergeCell ref="E4:F4"/>
    <mergeCell ref="G4:H4"/>
    <mergeCell ref="A10:N10"/>
    <mergeCell ref="A4:A5"/>
    <mergeCell ref="B4:B5"/>
    <mergeCell ref="I4:I5"/>
    <mergeCell ref="J4:J5"/>
    <mergeCell ref="K4:K5"/>
    <mergeCell ref="L4:L5"/>
    <mergeCell ref="M4:M5"/>
    <mergeCell ref="N4:N5"/>
  </mergeCells>
  <pageMargins left="0.751388888888889" right="0.5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附件1（免学杂费）</vt:lpstr>
      <vt:lpstr>附件2（国家助学金）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2018-10-22T02:20:00Z</dcterms:created>
  <dcterms:modified xsi:type="dcterms:W3CDTF">2025-11-24T08:18:34Z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68B1DAB45FBC447BBD9D59EB20A5E693_12</vt:lpwstr>
  </property>
</Properties>
</file>